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fclive-my.sharepoint.com/personal/wist0_fcroc_nl/Documents/Bureaublad/Teamtaak &amp; Xedule/TOP's/"/>
    </mc:Choice>
  </mc:AlternateContent>
  <xr:revisionPtr revIDLastSave="20" documentId="8_{493EEE62-EE54-4803-A56D-64363F3E1453}" xr6:coauthVersionLast="47" xr6:coauthVersionMax="47" xr10:uidLastSave="{BEEE5354-8F1A-4A27-B6E2-BC38B5DECAE4}"/>
  <bookViews>
    <workbookView xWindow="-110" yWindow="-110" windowWidth="19420" windowHeight="10420" xr2:uid="{00000000-000D-0000-FFFF-FFFF00000000}"/>
  </bookViews>
  <sheets>
    <sheet name="Niveau 4" sheetId="13" r:id="rId1"/>
  </sheets>
  <definedNames>
    <definedName name="_xlnm.Print_Area" localSheetId="0">'Niveau 4'!$A$1:$Q$67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4" i="13" l="1"/>
  <c r="M56" i="13" s="1"/>
  <c r="L54" i="13"/>
  <c r="L56" i="13" s="1"/>
  <c r="M37" i="13"/>
  <c r="M39" i="13" s="1"/>
  <c r="L37" i="13"/>
  <c r="L39" i="13" s="1"/>
  <c r="J54" i="13"/>
  <c r="J56" i="13" s="1"/>
  <c r="I54" i="13"/>
  <c r="I56" i="13" s="1"/>
  <c r="G54" i="13"/>
  <c r="F54" i="13"/>
  <c r="F56" i="13" s="1"/>
  <c r="D37" i="13"/>
  <c r="D39" i="13" s="1"/>
  <c r="C37" i="13"/>
  <c r="C39" i="13" s="1"/>
  <c r="P27" i="13"/>
  <c r="P24" i="13"/>
  <c r="D54" i="13"/>
  <c r="D56" i="13" s="1"/>
  <c r="C54" i="13"/>
  <c r="C56" i="13" s="1"/>
  <c r="J37" i="13"/>
  <c r="J39" i="13" s="1"/>
  <c r="I37" i="13"/>
  <c r="I39" i="13" s="1"/>
  <c r="G37" i="13"/>
  <c r="G39" i="13" s="1"/>
  <c r="F37" i="13"/>
  <c r="F39" i="13" s="1"/>
  <c r="P21" i="13"/>
  <c r="P32" i="13" s="1"/>
  <c r="M20" i="13"/>
  <c r="M22" i="13" s="1"/>
  <c r="L20" i="13"/>
  <c r="L22" i="13" s="1"/>
  <c r="F20" i="13"/>
  <c r="F22" i="13" s="1"/>
  <c r="I20" i="13"/>
  <c r="I22" i="13" s="1"/>
  <c r="J20" i="13"/>
  <c r="J22" i="13" s="1"/>
  <c r="G20" i="13"/>
  <c r="G22" i="13" s="1"/>
  <c r="D20" i="13"/>
  <c r="C20" i="13"/>
  <c r="C22" i="13" s="1"/>
  <c r="P20" i="13" l="1"/>
  <c r="D22" i="13"/>
  <c r="P41" i="13"/>
  <c r="P22" i="13"/>
  <c r="P26" i="13"/>
  <c r="G56" i="13"/>
  <c r="P25" i="13" s="1"/>
  <c r="P23" i="13"/>
  <c r="P31" i="13" l="1"/>
  <c r="P39" i="13"/>
  <c r="P19" i="13"/>
  <c r="P29" i="13" s="1"/>
  <c r="P40" i="13"/>
  <c r="P42" i="13" s="1"/>
  <c r="P43" i="13" l="1"/>
</calcChain>
</file>

<file path=xl/sharedStrings.xml><?xml version="1.0" encoding="utf-8"?>
<sst xmlns="http://schemas.openxmlformats.org/spreadsheetml/2006/main" count="192" uniqueCount="76">
  <si>
    <t>Leerjaar 1</t>
  </si>
  <si>
    <t>Onderdeel</t>
  </si>
  <si>
    <t>P1</t>
  </si>
  <si>
    <t>P2</t>
  </si>
  <si>
    <t>P3</t>
  </si>
  <si>
    <t>P4</t>
  </si>
  <si>
    <t>P5</t>
  </si>
  <si>
    <t>P6</t>
  </si>
  <si>
    <t>P7</t>
  </si>
  <si>
    <t>P8</t>
  </si>
  <si>
    <t>SLB</t>
  </si>
  <si>
    <t>Nederlands</t>
  </si>
  <si>
    <t>Rekenen</t>
  </si>
  <si>
    <t>Vakinhoud profieldeel</t>
  </si>
  <si>
    <t>SLB spreekuur</t>
  </si>
  <si>
    <t>Keuzedeel</t>
  </si>
  <si>
    <t>Engels</t>
  </si>
  <si>
    <t>Burgerschap</t>
  </si>
  <si>
    <t>Aantal uren leerjaar 1</t>
  </si>
  <si>
    <t>Totaal BOT</t>
  </si>
  <si>
    <t>Leerjaar 1 BOT</t>
  </si>
  <si>
    <t>Totaal BPV</t>
  </si>
  <si>
    <t>Leerjaar 1 BPV</t>
  </si>
  <si>
    <t>Totaal aantal uren</t>
  </si>
  <si>
    <t>Totaal aantal BOT en BPV uren</t>
  </si>
  <si>
    <t>Aantal uren leerjaar 2</t>
  </si>
  <si>
    <t>Leerjaar 2 BOT</t>
  </si>
  <si>
    <t>Leerjaar 2</t>
  </si>
  <si>
    <t>Leerjaar 2 BPV</t>
  </si>
  <si>
    <t>P9</t>
  </si>
  <si>
    <t>P10</t>
  </si>
  <si>
    <t>P11</t>
  </si>
  <si>
    <t>P12</t>
  </si>
  <si>
    <t>P13</t>
  </si>
  <si>
    <t>P14</t>
  </si>
  <si>
    <t>P15</t>
  </si>
  <si>
    <t>P16</t>
  </si>
  <si>
    <t>Aantal uren leerjaar 3</t>
  </si>
  <si>
    <t>Leerjaar 3 BOT</t>
  </si>
  <si>
    <t>Leerjaar 3 BPV</t>
  </si>
  <si>
    <t xml:space="preserve">Vakinhoud </t>
  </si>
  <si>
    <t>Totaal uren</t>
  </si>
  <si>
    <t>FoV verantwoording</t>
  </si>
  <si>
    <t>realisatie</t>
  </si>
  <si>
    <t>Leerjaar 1 min. 700 BOT</t>
  </si>
  <si>
    <t>Opleiding min. 1800 BOT</t>
  </si>
  <si>
    <t>Leerjaar 3</t>
  </si>
  <si>
    <t>Opleiding min. 900 BPV</t>
  </si>
  <si>
    <t>P17</t>
  </si>
  <si>
    <t>P18</t>
  </si>
  <si>
    <t>P19</t>
  </si>
  <si>
    <t>P20</t>
  </si>
  <si>
    <t>P21</t>
  </si>
  <si>
    <t>P22</t>
  </si>
  <si>
    <t>P23</t>
  </si>
  <si>
    <t>P24</t>
  </si>
  <si>
    <t>Opleidingstijd min 3000 uur</t>
  </si>
  <si>
    <t>Zelfstudie uren - 4800 uur</t>
  </si>
  <si>
    <t>SLB A</t>
  </si>
  <si>
    <t>SLB B</t>
  </si>
  <si>
    <t xml:space="preserve">Werkplaats </t>
  </si>
  <si>
    <t>TOP niveau 4 cohort 24-25</t>
  </si>
  <si>
    <t>Sport &amp; Bewegen</t>
  </si>
  <si>
    <t>Zakelijke vaardigheden</t>
  </si>
  <si>
    <t>Management en organisatie</t>
  </si>
  <si>
    <t>Werkplaats keuzedeel</t>
  </si>
  <si>
    <t>Nederlands spreekuur</t>
  </si>
  <si>
    <t>Inhaalwerkplaats</t>
  </si>
  <si>
    <t>Vakinhoud spreekuur</t>
  </si>
  <si>
    <t>Vakinhoud profiel (Fin/Jur/M&amp;C)</t>
  </si>
  <si>
    <t>Werkplaats (MCS: 2 x 1,5 Duits)</t>
  </si>
  <si>
    <t>Vakinhoud</t>
  </si>
  <si>
    <t>Werkplaats</t>
  </si>
  <si>
    <t>Vakinhoud profiel</t>
  </si>
  <si>
    <t xml:space="preserve">Burgerschap </t>
  </si>
  <si>
    <t>Werkplaats (voor MCS: 2 x 1,5 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</si>
</sst>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shrinkToFit="1"/>
    </xf>
    <xf numFmtId="0" fontId="2" fillId="0" borderId="5" xfId="0" applyFont="1" applyBorder="1"/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2" fillId="2" borderId="1" xfId="0" applyFont="1" applyFill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164" fontId="5" fillId="0" borderId="0" xfId="0" applyNumberFormat="1" applyFont="1"/>
    <xf numFmtId="0" fontId="5" fillId="0" borderId="0" xfId="0" applyFont="1"/>
    <xf numFmtId="164" fontId="2" fillId="0" borderId="6" xfId="0" applyNumberFormat="1" applyFont="1" applyBorder="1"/>
    <xf numFmtId="164" fontId="2" fillId="0" borderId="0" xfId="0" applyNumberFormat="1" applyFont="1"/>
    <xf numFmtId="0" fontId="1" fillId="0" borderId="1" xfId="0" applyFont="1" applyBorder="1"/>
    <xf numFmtId="0" fontId="2" fillId="0" borderId="2" xfId="0" applyFont="1" applyBorder="1"/>
    <xf numFmtId="0" fontId="2" fillId="0" borderId="7" xfId="0" applyFont="1" applyBorder="1"/>
    <xf numFmtId="0" fontId="4" fillId="0" borderId="2" xfId="0" applyFont="1" applyBorder="1"/>
    <xf numFmtId="0" fontId="6" fillId="0" borderId="0" xfId="0" applyFont="1"/>
    <xf numFmtId="0" fontId="3" fillId="0" borderId="9" xfId="0" applyFont="1" applyBorder="1"/>
    <xf numFmtId="1" fontId="2" fillId="0" borderId="7" xfId="0" applyNumberFormat="1" applyFont="1" applyBorder="1"/>
    <xf numFmtId="164" fontId="3" fillId="0" borderId="1" xfId="0" applyNumberFormat="1" applyFont="1" applyBorder="1"/>
    <xf numFmtId="0" fontId="9" fillId="0" borderId="4" xfId="0" applyFont="1" applyBorder="1" applyAlignment="1">
      <alignment shrinkToFit="1"/>
    </xf>
    <xf numFmtId="0" fontId="9" fillId="0" borderId="4" xfId="0" applyFont="1" applyBorder="1"/>
    <xf numFmtId="0" fontId="9" fillId="0" borderId="0" xfId="0" applyFont="1"/>
    <xf numFmtId="0" fontId="3" fillId="2" borderId="1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left"/>
    </xf>
    <xf numFmtId="1" fontId="2" fillId="0" borderId="7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3" fillId="0" borderId="2" xfId="0" applyFont="1" applyBorder="1"/>
    <xf numFmtId="1" fontId="3" fillId="0" borderId="7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3" fillId="0" borderId="7" xfId="0" applyFont="1" applyBorder="1" applyAlignment="1">
      <alignment horizontal="right"/>
    </xf>
    <xf numFmtId="0" fontId="4" fillId="0" borderId="1" xfId="0" applyFont="1" applyBorder="1"/>
    <xf numFmtId="0" fontId="4" fillId="2" borderId="1" xfId="0" applyFont="1" applyFill="1" applyBorder="1"/>
    <xf numFmtId="0" fontId="3" fillId="0" borderId="11" xfId="0" applyFont="1" applyBorder="1"/>
    <xf numFmtId="1" fontId="3" fillId="0" borderId="1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2" fontId="3" fillId="0" borderId="1" xfId="0" applyNumberFormat="1" applyFont="1" applyBorder="1"/>
    <xf numFmtId="1" fontId="2" fillId="0" borderId="0" xfId="0" applyNumberFormat="1" applyFont="1"/>
    <xf numFmtId="1" fontId="2" fillId="0" borderId="12" xfId="0" applyNumberFormat="1" applyFont="1" applyBorder="1"/>
    <xf numFmtId="0" fontId="2" fillId="0" borderId="4" xfId="0" applyFont="1" applyBorder="1"/>
    <xf numFmtId="1" fontId="2" fillId="0" borderId="8" xfId="0" applyNumberFormat="1" applyFont="1" applyBorder="1"/>
    <xf numFmtId="0" fontId="10" fillId="0" borderId="0" xfId="0" applyFont="1" applyAlignment="1">
      <alignment horizontal="left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tabSelected="1" topLeftCell="A8" zoomScaleNormal="100" zoomScaleSheetLayoutView="100" zoomScalePageLayoutView="90" workbookViewId="0">
      <selection activeCell="C51" sqref="C51:G51"/>
    </sheetView>
  </sheetViews>
  <sheetFormatPr defaultColWidth="8.81640625" defaultRowHeight="14" x14ac:dyDescent="0.3"/>
  <cols>
    <col min="1" max="1" width="8.81640625" style="1"/>
    <col min="2" max="2" width="32.54296875" style="1" customWidth="1"/>
    <col min="3" max="3" width="6.7265625" style="1" customWidth="1"/>
    <col min="4" max="4" width="6.6328125" style="1" customWidth="1"/>
    <col min="5" max="5" width="32.54296875" style="1" customWidth="1"/>
    <col min="6" max="7" width="6.7265625" style="1" customWidth="1"/>
    <col min="8" max="8" width="32.6328125" style="1" customWidth="1"/>
    <col min="9" max="9" width="6.54296875" style="1" customWidth="1"/>
    <col min="10" max="10" width="6.7265625" style="1" customWidth="1"/>
    <col min="11" max="11" width="32.81640625" style="1" customWidth="1"/>
    <col min="12" max="13" width="6.6328125" style="1" customWidth="1"/>
    <col min="14" max="14" width="8.81640625" style="1"/>
    <col min="15" max="15" width="26.453125" style="1" customWidth="1"/>
    <col min="16" max="16" width="10.54296875" style="1" customWidth="1"/>
    <col min="17" max="16384" width="8.81640625" style="1"/>
  </cols>
  <sheetData>
    <row r="1" spans="1:15" s="18" customFormat="1" ht="25" x14ac:dyDescent="0.5">
      <c r="A1" s="49" t="s">
        <v>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3" spans="1:15" ht="18" x14ac:dyDescent="0.4">
      <c r="B3" s="2" t="s">
        <v>0</v>
      </c>
      <c r="C3" s="2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3">
      <c r="B4" s="4" t="s">
        <v>1</v>
      </c>
      <c r="C4" s="4" t="s">
        <v>2</v>
      </c>
      <c r="D4" s="4" t="s">
        <v>3</v>
      </c>
      <c r="E4" s="4" t="s">
        <v>1</v>
      </c>
      <c r="F4" s="4" t="s">
        <v>4</v>
      </c>
      <c r="G4" s="4" t="s">
        <v>5</v>
      </c>
      <c r="H4" s="4" t="s">
        <v>1</v>
      </c>
      <c r="I4" s="4" t="s">
        <v>6</v>
      </c>
      <c r="J4" s="4" t="s">
        <v>7</v>
      </c>
      <c r="K4" s="4" t="s">
        <v>1</v>
      </c>
      <c r="L4" s="4" t="s">
        <v>8</v>
      </c>
      <c r="M4" s="4" t="s">
        <v>9</v>
      </c>
    </row>
    <row r="5" spans="1:15" x14ac:dyDescent="0.3">
      <c r="B5" s="39" t="s">
        <v>58</v>
      </c>
      <c r="C5" s="40">
        <v>1.5</v>
      </c>
      <c r="D5" s="40">
        <v>1.5</v>
      </c>
      <c r="E5" s="39" t="s">
        <v>10</v>
      </c>
      <c r="F5" s="40">
        <v>1.5</v>
      </c>
      <c r="G5" s="40">
        <v>1.5</v>
      </c>
      <c r="H5" s="39" t="s">
        <v>10</v>
      </c>
      <c r="I5" s="40">
        <v>1.5</v>
      </c>
      <c r="J5" s="40">
        <v>1.5</v>
      </c>
      <c r="K5" s="39" t="s">
        <v>10</v>
      </c>
      <c r="L5" s="40">
        <v>0.75</v>
      </c>
      <c r="M5" s="40">
        <v>0.75</v>
      </c>
      <c r="O5" s="8"/>
    </row>
    <row r="6" spans="1:15" x14ac:dyDescent="0.3">
      <c r="B6" s="39" t="s">
        <v>59</v>
      </c>
      <c r="C6" s="40">
        <v>1.5</v>
      </c>
      <c r="D6" s="40">
        <v>1.5</v>
      </c>
      <c r="E6" s="39" t="s">
        <v>14</v>
      </c>
      <c r="F6" s="40">
        <v>1.5</v>
      </c>
      <c r="G6" s="40">
        <v>1.5</v>
      </c>
      <c r="H6" s="39" t="s">
        <v>14</v>
      </c>
      <c r="I6" s="40">
        <v>0.75</v>
      </c>
      <c r="J6" s="40">
        <v>0.75</v>
      </c>
      <c r="K6" s="39" t="s">
        <v>14</v>
      </c>
      <c r="L6" s="40">
        <v>0.75</v>
      </c>
      <c r="M6" s="40">
        <v>0.75</v>
      </c>
      <c r="O6" s="8"/>
    </row>
    <row r="7" spans="1:15" x14ac:dyDescent="0.3">
      <c r="B7" s="5" t="s">
        <v>11</v>
      </c>
      <c r="C7" s="7">
        <v>3</v>
      </c>
      <c r="D7" s="7">
        <v>3</v>
      </c>
      <c r="E7" s="5" t="s">
        <v>11</v>
      </c>
      <c r="F7" s="7">
        <v>3</v>
      </c>
      <c r="G7" s="7">
        <v>3</v>
      </c>
      <c r="H7" s="5" t="s">
        <v>11</v>
      </c>
      <c r="I7" s="7">
        <v>3</v>
      </c>
      <c r="J7" s="7">
        <v>3</v>
      </c>
      <c r="K7" s="5" t="s">
        <v>11</v>
      </c>
      <c r="L7" s="7">
        <v>0.75</v>
      </c>
      <c r="M7" s="7">
        <v>0.75</v>
      </c>
      <c r="O7" s="8"/>
    </row>
    <row r="8" spans="1:15" x14ac:dyDescent="0.3">
      <c r="B8" s="5" t="s">
        <v>12</v>
      </c>
      <c r="C8" s="7">
        <v>1.5</v>
      </c>
      <c r="D8" s="7">
        <v>1.5</v>
      </c>
      <c r="E8" s="5" t="s">
        <v>12</v>
      </c>
      <c r="F8" s="7">
        <v>1.5</v>
      </c>
      <c r="G8" s="7">
        <v>1.5</v>
      </c>
      <c r="H8" s="5" t="s">
        <v>12</v>
      </c>
      <c r="I8" s="7">
        <v>1.5</v>
      </c>
      <c r="J8" s="7">
        <v>1.5</v>
      </c>
      <c r="K8" s="5" t="s">
        <v>12</v>
      </c>
      <c r="L8" s="7">
        <v>0.75</v>
      </c>
      <c r="M8" s="7">
        <v>0.75</v>
      </c>
    </row>
    <row r="9" spans="1:15" x14ac:dyDescent="0.3">
      <c r="B9" s="5" t="s">
        <v>17</v>
      </c>
      <c r="C9" s="5">
        <v>1.5</v>
      </c>
      <c r="D9" s="5">
        <v>1.5</v>
      </c>
      <c r="E9" s="5" t="s">
        <v>17</v>
      </c>
      <c r="F9" s="5">
        <v>1.5</v>
      </c>
      <c r="G9" s="5">
        <v>1.5</v>
      </c>
      <c r="H9" s="5" t="s">
        <v>17</v>
      </c>
      <c r="I9" s="5">
        <v>1.5</v>
      </c>
      <c r="J9" s="5">
        <v>1.5</v>
      </c>
      <c r="K9" s="5"/>
      <c r="L9" s="7"/>
      <c r="M9" s="7"/>
    </row>
    <row r="10" spans="1:15" x14ac:dyDescent="0.3">
      <c r="B10" s="5" t="s">
        <v>69</v>
      </c>
      <c r="C10" s="7">
        <v>4.5</v>
      </c>
      <c r="D10" s="7">
        <v>4.5</v>
      </c>
      <c r="E10" s="5" t="s">
        <v>69</v>
      </c>
      <c r="F10" s="7">
        <v>4.5</v>
      </c>
      <c r="G10" s="7">
        <v>4.5</v>
      </c>
      <c r="H10" s="5" t="s">
        <v>69</v>
      </c>
      <c r="I10" s="7">
        <v>4.5</v>
      </c>
      <c r="J10" s="7">
        <v>4.5</v>
      </c>
      <c r="K10" s="5" t="s">
        <v>69</v>
      </c>
      <c r="L10" s="7">
        <v>1.5</v>
      </c>
      <c r="M10" s="7">
        <v>1.5</v>
      </c>
    </row>
    <row r="11" spans="1:15" x14ac:dyDescent="0.3">
      <c r="B11" s="5" t="s">
        <v>60</v>
      </c>
      <c r="C11" s="7">
        <v>4.5</v>
      </c>
      <c r="D11" s="7">
        <v>4.5</v>
      </c>
      <c r="E11" s="5" t="s">
        <v>60</v>
      </c>
      <c r="F11" s="7">
        <v>4.5</v>
      </c>
      <c r="G11" s="7">
        <v>4.5</v>
      </c>
      <c r="H11" s="5" t="s">
        <v>60</v>
      </c>
      <c r="I11" s="7">
        <v>2.25</v>
      </c>
      <c r="J11" s="7">
        <v>2.25</v>
      </c>
      <c r="K11" s="5"/>
      <c r="L11" s="7"/>
      <c r="M11" s="7"/>
    </row>
    <row r="12" spans="1:15" x14ac:dyDescent="0.3">
      <c r="B12" s="5" t="s">
        <v>64</v>
      </c>
      <c r="C12" s="7">
        <v>0.75</v>
      </c>
      <c r="D12" s="7">
        <v>0.75</v>
      </c>
      <c r="E12" s="5" t="s">
        <v>64</v>
      </c>
      <c r="F12" s="7">
        <v>0.75</v>
      </c>
      <c r="G12" s="7">
        <v>0.75</v>
      </c>
      <c r="H12" s="5" t="s">
        <v>64</v>
      </c>
      <c r="I12" s="7">
        <v>0.75</v>
      </c>
      <c r="J12" s="7">
        <v>0.75</v>
      </c>
      <c r="K12" s="5"/>
      <c r="L12" s="7"/>
      <c r="M12" s="7"/>
    </row>
    <row r="13" spans="1:15" x14ac:dyDescent="0.3">
      <c r="B13" s="5" t="s">
        <v>63</v>
      </c>
      <c r="C13" s="7">
        <v>1.5</v>
      </c>
      <c r="D13" s="7">
        <v>1.5</v>
      </c>
      <c r="E13" s="5" t="s">
        <v>63</v>
      </c>
      <c r="F13" s="7">
        <v>1.5</v>
      </c>
      <c r="G13" s="7">
        <v>1.5</v>
      </c>
      <c r="H13" s="5" t="s">
        <v>63</v>
      </c>
      <c r="I13" s="7">
        <v>1.5</v>
      </c>
      <c r="J13" s="7">
        <v>1.5</v>
      </c>
      <c r="K13" s="5"/>
      <c r="L13" s="7"/>
      <c r="M13" s="7"/>
    </row>
    <row r="14" spans="1:15" x14ac:dyDescent="0.3">
      <c r="B14" s="5"/>
      <c r="C14" s="7"/>
      <c r="D14" s="7"/>
      <c r="E14" s="5"/>
      <c r="F14" s="7"/>
      <c r="G14" s="7"/>
      <c r="H14" s="39"/>
      <c r="I14" s="40"/>
      <c r="J14" s="40"/>
      <c r="K14" s="39"/>
      <c r="L14" s="40"/>
      <c r="M14" s="40"/>
    </row>
    <row r="15" spans="1:15" x14ac:dyDescent="0.3">
      <c r="B15" s="5" t="s">
        <v>62</v>
      </c>
      <c r="C15" s="7">
        <v>1.5</v>
      </c>
      <c r="D15" s="7">
        <v>1.5</v>
      </c>
      <c r="E15" s="5" t="s">
        <v>62</v>
      </c>
      <c r="F15" s="7">
        <v>1.5</v>
      </c>
      <c r="G15" s="7">
        <v>1.5</v>
      </c>
      <c r="H15" s="5" t="s">
        <v>62</v>
      </c>
      <c r="I15" s="7">
        <v>1.5</v>
      </c>
      <c r="J15" s="7">
        <v>1.5</v>
      </c>
      <c r="K15" s="5"/>
      <c r="L15" s="7"/>
      <c r="M15" s="7"/>
    </row>
    <row r="16" spans="1:15" x14ac:dyDescent="0.3">
      <c r="B16" s="5" t="s">
        <v>16</v>
      </c>
      <c r="C16" s="7">
        <v>1.5</v>
      </c>
      <c r="D16" s="7">
        <v>1.5</v>
      </c>
      <c r="E16" s="5" t="s">
        <v>16</v>
      </c>
      <c r="F16" s="7">
        <v>1.5</v>
      </c>
      <c r="G16" s="7">
        <v>1.5</v>
      </c>
      <c r="H16" s="5" t="s">
        <v>16</v>
      </c>
      <c r="I16" s="7">
        <v>1.5</v>
      </c>
      <c r="J16" s="7">
        <v>1.5</v>
      </c>
      <c r="K16" s="5"/>
      <c r="L16" s="7"/>
      <c r="M16" s="7"/>
    </row>
    <row r="17" spans="2:16" x14ac:dyDescent="0.3">
      <c r="B17" s="5"/>
      <c r="C17" s="7"/>
      <c r="D17" s="7"/>
      <c r="E17" s="5"/>
      <c r="F17" s="7"/>
      <c r="G17" s="7"/>
      <c r="H17" s="39" t="s">
        <v>15</v>
      </c>
      <c r="I17" s="40">
        <v>4</v>
      </c>
      <c r="J17" s="40">
        <v>4</v>
      </c>
      <c r="K17" s="39" t="s">
        <v>15</v>
      </c>
      <c r="L17" s="40">
        <v>4</v>
      </c>
      <c r="M17" s="40">
        <v>4</v>
      </c>
    </row>
    <row r="18" spans="2:16" x14ac:dyDescent="0.3">
      <c r="B18" s="5"/>
      <c r="C18" s="7"/>
      <c r="D18" s="7"/>
      <c r="E18" s="5"/>
      <c r="F18" s="7"/>
      <c r="G18" s="7"/>
      <c r="H18" s="5"/>
      <c r="I18" s="7"/>
      <c r="J18" s="7"/>
      <c r="K18" s="5"/>
      <c r="L18" s="7"/>
      <c r="M18" s="7"/>
    </row>
    <row r="19" spans="2:16" s="6" customFormat="1" x14ac:dyDescent="0.3">
      <c r="B19" s="5"/>
      <c r="C19" s="5"/>
      <c r="D19" s="5"/>
      <c r="E19" s="5"/>
      <c r="F19" s="5"/>
      <c r="G19" s="5"/>
      <c r="H19" s="5"/>
      <c r="I19" s="5"/>
      <c r="J19" s="5"/>
      <c r="K19" s="4"/>
      <c r="L19" s="25"/>
      <c r="M19" s="25"/>
      <c r="O19" s="41" t="s">
        <v>18</v>
      </c>
      <c r="P19" s="42">
        <f>SUM(P20:P21)</f>
        <v>1032.5</v>
      </c>
    </row>
    <row r="20" spans="2:16" x14ac:dyDescent="0.3">
      <c r="B20" s="4" t="s">
        <v>19</v>
      </c>
      <c r="C20" s="5">
        <f>SUM(C5:C16)</f>
        <v>23.25</v>
      </c>
      <c r="D20" s="5">
        <f>SUM(D5:D16)</f>
        <v>23.25</v>
      </c>
      <c r="E20" s="4" t="s">
        <v>19</v>
      </c>
      <c r="F20" s="5">
        <f>SUM(F5:F19)</f>
        <v>23.25</v>
      </c>
      <c r="G20" s="5">
        <f>SUM(G5:G19)</f>
        <v>23.25</v>
      </c>
      <c r="H20" s="4" t="s">
        <v>19</v>
      </c>
      <c r="I20" s="5">
        <f>SUM(I5:I19)</f>
        <v>24.25</v>
      </c>
      <c r="J20" s="5">
        <f>SUM(J5:J19)</f>
        <v>24.25</v>
      </c>
      <c r="K20" s="4" t="s">
        <v>19</v>
      </c>
      <c r="L20" s="5">
        <f>SUM(L5:L19)</f>
        <v>8.5</v>
      </c>
      <c r="M20" s="5">
        <f>SUM(M5:M19)</f>
        <v>8.5</v>
      </c>
      <c r="O20" s="9" t="s">
        <v>20</v>
      </c>
      <c r="P20" s="29">
        <f>(C20+D20+F20+G20+I20+J20+L20+M20)*5</f>
        <v>792.5</v>
      </c>
    </row>
    <row r="21" spans="2:16" x14ac:dyDescent="0.3">
      <c r="B21" s="4" t="s">
        <v>21</v>
      </c>
      <c r="C21" s="7"/>
      <c r="D21" s="7"/>
      <c r="E21" s="4" t="s">
        <v>21</v>
      </c>
      <c r="F21" s="7"/>
      <c r="G21" s="7"/>
      <c r="H21" s="4" t="s">
        <v>21</v>
      </c>
      <c r="I21" s="7"/>
      <c r="J21" s="7"/>
      <c r="K21" s="4" t="s">
        <v>21</v>
      </c>
      <c r="L21" s="7">
        <v>24</v>
      </c>
      <c r="M21" s="7">
        <v>24</v>
      </c>
      <c r="O21" s="28" t="s">
        <v>22</v>
      </c>
      <c r="P21" s="30">
        <f>SUM(M21,L21,J21,I21,G21,F21,D21,C21)*5</f>
        <v>240</v>
      </c>
    </row>
    <row r="22" spans="2:16" x14ac:dyDescent="0.3">
      <c r="B22" s="4" t="s">
        <v>24</v>
      </c>
      <c r="C22" s="44">
        <f>SUM(C20:C21)</f>
        <v>23.25</v>
      </c>
      <c r="D22" s="44">
        <f>SUM(D20:D21)</f>
        <v>23.25</v>
      </c>
      <c r="E22" s="4" t="s">
        <v>24</v>
      </c>
      <c r="F22" s="44">
        <f>SUM(F20:F21)</f>
        <v>23.25</v>
      </c>
      <c r="G22" s="44">
        <f>SUM(G20:G21)</f>
        <v>23.25</v>
      </c>
      <c r="H22" s="4" t="s">
        <v>24</v>
      </c>
      <c r="I22" s="21">
        <f>SUM(I20:I21)</f>
        <v>24.25</v>
      </c>
      <c r="J22" s="21">
        <f>SUM(J20:J21)</f>
        <v>24.25</v>
      </c>
      <c r="K22" s="4" t="s">
        <v>24</v>
      </c>
      <c r="L22" s="21">
        <f>SUM(L20:L21)</f>
        <v>32.5</v>
      </c>
      <c r="M22" s="21">
        <f>SUM(M20:M21)</f>
        <v>32.5</v>
      </c>
      <c r="N22" s="16"/>
      <c r="O22" s="43" t="s">
        <v>25</v>
      </c>
      <c r="P22" s="38">
        <f>SUM(M39,L39,J39,I39,G39,F39,D39,C39)*5</f>
        <v>1030</v>
      </c>
    </row>
    <row r="23" spans="2:16" s="11" customFormat="1" ht="14.5" x14ac:dyDescent="0.35">
      <c r="B23" s="26"/>
      <c r="C23" s="27"/>
      <c r="D23" s="12"/>
      <c r="E23" s="12"/>
      <c r="F23" s="12"/>
      <c r="G23" s="12"/>
      <c r="H23" s="1"/>
      <c r="I23" s="1"/>
      <c r="J23" s="1"/>
      <c r="K23" s="1"/>
      <c r="L23" s="1"/>
      <c r="M23" s="1"/>
      <c r="N23" s="10"/>
      <c r="O23" s="9" t="s">
        <v>26</v>
      </c>
      <c r="P23" s="29">
        <f>SUM(M37,L37,J37,I37,G37,F37,D37,C37)*5</f>
        <v>790</v>
      </c>
    </row>
    <row r="24" spans="2:16" ht="18" x14ac:dyDescent="0.4">
      <c r="B24" s="14" t="s">
        <v>27</v>
      </c>
      <c r="C24" s="23"/>
      <c r="D24" s="3"/>
      <c r="E24" s="3"/>
      <c r="F24" s="3"/>
      <c r="G24" s="3"/>
      <c r="H24" s="13"/>
      <c r="I24" s="13"/>
      <c r="J24" s="13"/>
      <c r="K24" s="13"/>
      <c r="L24" s="13"/>
      <c r="M24" s="13"/>
      <c r="N24" s="13"/>
      <c r="O24" s="28" t="s">
        <v>28</v>
      </c>
      <c r="P24" s="30">
        <f>SUM(M38,L38,I38,J38,G38,C38,D38,F38)*5</f>
        <v>240</v>
      </c>
    </row>
    <row r="25" spans="2:16" x14ac:dyDescent="0.3">
      <c r="B25" s="4" t="s">
        <v>1</v>
      </c>
      <c r="C25" s="4" t="s">
        <v>29</v>
      </c>
      <c r="D25" s="4" t="s">
        <v>30</v>
      </c>
      <c r="E25" s="4" t="s">
        <v>1</v>
      </c>
      <c r="F25" s="4" t="s">
        <v>31</v>
      </c>
      <c r="G25" s="4" t="s">
        <v>32</v>
      </c>
      <c r="H25" s="4" t="s">
        <v>1</v>
      </c>
      <c r="I25" s="4" t="s">
        <v>33</v>
      </c>
      <c r="J25" s="4" t="s">
        <v>34</v>
      </c>
      <c r="K25" s="4" t="s">
        <v>1</v>
      </c>
      <c r="L25" s="4" t="s">
        <v>35</v>
      </c>
      <c r="M25" s="4" t="s">
        <v>36</v>
      </c>
      <c r="O25" s="43" t="s">
        <v>37</v>
      </c>
      <c r="P25" s="35">
        <f>SUM(Q56,M56,L56,J56,I56,G56,F56,C56,D56)*5</f>
        <v>1032.5</v>
      </c>
    </row>
    <row r="26" spans="2:16" x14ac:dyDescent="0.3">
      <c r="B26" s="5" t="s">
        <v>10</v>
      </c>
      <c r="C26" s="7">
        <v>0.75</v>
      </c>
      <c r="D26" s="7">
        <v>0.75</v>
      </c>
      <c r="E26" s="5" t="s">
        <v>10</v>
      </c>
      <c r="F26" s="7">
        <v>1.5</v>
      </c>
      <c r="G26" s="7">
        <v>1.5</v>
      </c>
      <c r="H26" s="5" t="s">
        <v>10</v>
      </c>
      <c r="I26" s="7">
        <v>1.5</v>
      </c>
      <c r="J26" s="7">
        <v>1.5</v>
      </c>
      <c r="K26" s="5" t="s">
        <v>10</v>
      </c>
      <c r="L26" s="7">
        <v>1.5</v>
      </c>
      <c r="M26" s="7">
        <v>1.5</v>
      </c>
      <c r="O26" s="9" t="s">
        <v>38</v>
      </c>
      <c r="P26" s="29">
        <f>SUM(M54,L54,J54,I54,G54,F54,D54,C54)*5</f>
        <v>552.5</v>
      </c>
    </row>
    <row r="27" spans="2:16" x14ac:dyDescent="0.3">
      <c r="B27" s="5" t="s">
        <v>14</v>
      </c>
      <c r="C27" s="7">
        <v>0.75</v>
      </c>
      <c r="D27" s="7">
        <v>0.75</v>
      </c>
      <c r="E27" s="5" t="s">
        <v>14</v>
      </c>
      <c r="F27" s="5">
        <v>1.5</v>
      </c>
      <c r="G27" s="5">
        <v>1.5</v>
      </c>
      <c r="H27" s="5" t="s">
        <v>14</v>
      </c>
      <c r="I27" s="5">
        <v>1.5</v>
      </c>
      <c r="J27" s="5">
        <v>1.5</v>
      </c>
      <c r="K27" s="5" t="s">
        <v>14</v>
      </c>
      <c r="L27" s="5">
        <v>1.5</v>
      </c>
      <c r="M27" s="5">
        <v>1.5</v>
      </c>
      <c r="O27" s="28" t="s">
        <v>39</v>
      </c>
      <c r="P27" s="32">
        <f>SUM(M55,L55,J55,I55,G55,F55,D55,C55)*5</f>
        <v>480</v>
      </c>
    </row>
    <row r="28" spans="2:16" x14ac:dyDescent="0.3">
      <c r="B28" s="5" t="s">
        <v>11</v>
      </c>
      <c r="C28" s="7">
        <v>0.75</v>
      </c>
      <c r="D28" s="7">
        <v>0.75</v>
      </c>
      <c r="E28" s="5" t="s">
        <v>11</v>
      </c>
      <c r="F28" s="7">
        <v>3</v>
      </c>
      <c r="G28" s="7">
        <v>3</v>
      </c>
      <c r="H28" s="5" t="s">
        <v>11</v>
      </c>
      <c r="I28" s="7">
        <v>3</v>
      </c>
      <c r="J28" s="7">
        <v>3</v>
      </c>
      <c r="K28" s="5" t="s">
        <v>11</v>
      </c>
      <c r="L28" s="7">
        <v>3</v>
      </c>
      <c r="M28" s="7">
        <v>3</v>
      </c>
      <c r="O28" s="36"/>
      <c r="P28" s="37"/>
    </row>
    <row r="29" spans="2:16" ht="14.5" thickBot="1" x14ac:dyDescent="0.35">
      <c r="B29" s="5" t="s">
        <v>12</v>
      </c>
      <c r="C29" s="7">
        <v>0.75</v>
      </c>
      <c r="D29" s="7">
        <v>0.75</v>
      </c>
      <c r="E29" s="5" t="s">
        <v>12</v>
      </c>
      <c r="F29" s="7">
        <v>1.5</v>
      </c>
      <c r="G29" s="7">
        <v>1.5</v>
      </c>
      <c r="H29" s="5" t="s">
        <v>12</v>
      </c>
      <c r="I29" s="7">
        <v>1.5</v>
      </c>
      <c r="J29" s="7">
        <v>1.5</v>
      </c>
      <c r="K29" s="5" t="s">
        <v>12</v>
      </c>
      <c r="L29" s="7">
        <v>1.5</v>
      </c>
      <c r="M29" s="7">
        <v>1.5</v>
      </c>
      <c r="O29" s="19" t="s">
        <v>41</v>
      </c>
      <c r="P29" s="33">
        <f>P19+P22+P25</f>
        <v>3095</v>
      </c>
    </row>
    <row r="30" spans="2:16" x14ac:dyDescent="0.3">
      <c r="B30" s="39" t="s">
        <v>17</v>
      </c>
      <c r="C30" s="7"/>
      <c r="D30" s="7"/>
      <c r="E30" s="39" t="s">
        <v>17</v>
      </c>
      <c r="F30" s="40">
        <v>1.5</v>
      </c>
      <c r="G30" s="40">
        <v>1.5</v>
      </c>
      <c r="H30" s="39" t="s">
        <v>17</v>
      </c>
      <c r="I30" s="40">
        <v>1.5</v>
      </c>
      <c r="J30" s="40">
        <v>1.5</v>
      </c>
      <c r="K30" s="39" t="s">
        <v>74</v>
      </c>
      <c r="L30" s="40">
        <v>1.5</v>
      </c>
      <c r="M30" s="40">
        <v>1.5</v>
      </c>
      <c r="O30" s="34"/>
      <c r="P30" s="35"/>
    </row>
    <row r="31" spans="2:16" x14ac:dyDescent="0.3">
      <c r="B31" s="39" t="s">
        <v>73</v>
      </c>
      <c r="C31" s="40">
        <v>1.5</v>
      </c>
      <c r="D31" s="40">
        <v>1.5</v>
      </c>
      <c r="E31" s="39" t="s">
        <v>73</v>
      </c>
      <c r="F31" s="40">
        <v>6</v>
      </c>
      <c r="G31" s="40">
        <v>6</v>
      </c>
      <c r="H31" s="39" t="s">
        <v>73</v>
      </c>
      <c r="I31" s="40">
        <v>6</v>
      </c>
      <c r="J31" s="40">
        <v>6</v>
      </c>
      <c r="K31" s="39" t="s">
        <v>73</v>
      </c>
      <c r="L31" s="40">
        <v>6</v>
      </c>
      <c r="M31" s="40">
        <v>6</v>
      </c>
      <c r="O31" s="17" t="s">
        <v>19</v>
      </c>
      <c r="P31" s="29">
        <f>SUM(P20,P23,P26)</f>
        <v>2135</v>
      </c>
    </row>
    <row r="32" spans="2:16" x14ac:dyDescent="0.3">
      <c r="B32" s="39"/>
      <c r="C32" s="40"/>
      <c r="D32" s="40"/>
      <c r="E32" s="5" t="s">
        <v>75</v>
      </c>
      <c r="F32" s="5">
        <v>4.5</v>
      </c>
      <c r="G32" s="5">
        <v>4.5</v>
      </c>
      <c r="H32" s="5" t="s">
        <v>75</v>
      </c>
      <c r="I32" s="5">
        <v>4.5</v>
      </c>
      <c r="J32" s="5">
        <v>4.5</v>
      </c>
      <c r="K32" s="5" t="s">
        <v>70</v>
      </c>
      <c r="L32" s="5">
        <v>4.5</v>
      </c>
      <c r="M32" s="5">
        <v>4.5</v>
      </c>
      <c r="O32" s="15" t="s">
        <v>21</v>
      </c>
      <c r="P32" s="29">
        <f>SUM(P21,P24,P27)</f>
        <v>960</v>
      </c>
    </row>
    <row r="33" spans="2:16" x14ac:dyDescent="0.3">
      <c r="B33" s="39"/>
      <c r="C33" s="40"/>
      <c r="D33" s="40"/>
      <c r="E33" s="39"/>
      <c r="F33" s="40"/>
      <c r="G33" s="40"/>
      <c r="H33" s="39"/>
      <c r="I33" s="40"/>
      <c r="J33" s="40"/>
      <c r="K33" s="39"/>
      <c r="L33" s="40"/>
      <c r="M33" s="40"/>
      <c r="O33" s="34"/>
      <c r="P33" s="35"/>
    </row>
    <row r="34" spans="2:16" x14ac:dyDescent="0.3">
      <c r="B34" s="5" t="s">
        <v>15</v>
      </c>
      <c r="C34" s="7">
        <v>4</v>
      </c>
      <c r="D34" s="7">
        <v>4</v>
      </c>
      <c r="E34" s="39" t="s">
        <v>15</v>
      </c>
      <c r="F34" s="40">
        <v>4</v>
      </c>
      <c r="G34" s="40">
        <v>4</v>
      </c>
      <c r="H34" s="39" t="s">
        <v>15</v>
      </c>
      <c r="I34" s="40">
        <v>4</v>
      </c>
      <c r="J34" s="40">
        <v>4</v>
      </c>
      <c r="K34" s="39" t="s">
        <v>15</v>
      </c>
      <c r="L34" s="40">
        <v>4</v>
      </c>
      <c r="M34" s="40">
        <v>4</v>
      </c>
      <c r="O34" s="34"/>
      <c r="P34" s="35"/>
    </row>
    <row r="35" spans="2:16" x14ac:dyDescent="0.3">
      <c r="B35" s="39"/>
      <c r="C35" s="40"/>
      <c r="D35" s="40"/>
      <c r="E35" s="39"/>
      <c r="F35" s="40"/>
      <c r="G35" s="40"/>
      <c r="H35" s="39"/>
      <c r="I35" s="40"/>
      <c r="J35" s="40"/>
      <c r="K35" s="39"/>
      <c r="L35" s="40"/>
      <c r="M35" s="40"/>
      <c r="O35" s="34"/>
      <c r="P35" s="35"/>
    </row>
    <row r="36" spans="2:16" x14ac:dyDescent="0.3">
      <c r="B36" s="39"/>
      <c r="C36" s="40"/>
      <c r="D36" s="40"/>
      <c r="E36" s="39"/>
      <c r="F36" s="40"/>
      <c r="G36" s="40"/>
      <c r="H36" s="39"/>
      <c r="I36" s="40"/>
      <c r="J36" s="40"/>
      <c r="K36" s="39"/>
      <c r="L36" s="40"/>
      <c r="M36" s="40"/>
      <c r="O36" s="34"/>
      <c r="P36" s="35"/>
    </row>
    <row r="37" spans="2:16" x14ac:dyDescent="0.3">
      <c r="B37" s="4" t="s">
        <v>19</v>
      </c>
      <c r="C37" s="5">
        <f>SUM(C26:C36)</f>
        <v>8.5</v>
      </c>
      <c r="D37" s="5">
        <f>SUM(D26:D36)</f>
        <v>8.5</v>
      </c>
      <c r="E37" s="4" t="s">
        <v>19</v>
      </c>
      <c r="F37" s="5">
        <f>SUM(F26:F36)</f>
        <v>23.5</v>
      </c>
      <c r="G37" s="5">
        <f>SUM(G26:G36)</f>
        <v>23.5</v>
      </c>
      <c r="H37" s="4" t="s">
        <v>19</v>
      </c>
      <c r="I37" s="5">
        <f>SUM(I26:I36)</f>
        <v>23.5</v>
      </c>
      <c r="J37" s="5">
        <f>SUM(J26:J36)</f>
        <v>23.5</v>
      </c>
      <c r="K37" s="4" t="s">
        <v>19</v>
      </c>
      <c r="L37" s="5">
        <f>SUM(L26:L36)</f>
        <v>23.5</v>
      </c>
      <c r="M37" s="5">
        <f>SUM(M26:M36)</f>
        <v>23.5</v>
      </c>
      <c r="O37" s="15"/>
      <c r="P37" s="31"/>
    </row>
    <row r="38" spans="2:16" x14ac:dyDescent="0.3">
      <c r="B38" s="4" t="s">
        <v>21</v>
      </c>
      <c r="C38" s="7">
        <v>24</v>
      </c>
      <c r="D38" s="7">
        <v>24</v>
      </c>
      <c r="E38" s="4" t="s">
        <v>21</v>
      </c>
      <c r="F38" s="7"/>
      <c r="G38" s="7"/>
      <c r="H38" s="4" t="s">
        <v>21</v>
      </c>
      <c r="I38" s="7"/>
      <c r="J38" s="7"/>
      <c r="K38" s="4" t="s">
        <v>21</v>
      </c>
      <c r="L38" s="7"/>
      <c r="M38" s="7"/>
      <c r="O38" s="34" t="s">
        <v>42</v>
      </c>
      <c r="P38" s="38" t="s">
        <v>43</v>
      </c>
    </row>
    <row r="39" spans="2:16" x14ac:dyDescent="0.3">
      <c r="B39" s="4" t="s">
        <v>23</v>
      </c>
      <c r="C39" s="21">
        <f>SUM(C37:C38)</f>
        <v>32.5</v>
      </c>
      <c r="D39" s="21">
        <f>SUM(D37:D38)</f>
        <v>32.5</v>
      </c>
      <c r="E39" s="4" t="s">
        <v>24</v>
      </c>
      <c r="F39" s="21">
        <f>SUM(F37:F38)</f>
        <v>23.5</v>
      </c>
      <c r="G39" s="21">
        <f>SUM(G37:G38)</f>
        <v>23.5</v>
      </c>
      <c r="H39" s="4" t="s">
        <v>24</v>
      </c>
      <c r="I39" s="21">
        <f>SUM(I37:I38)</f>
        <v>23.5</v>
      </c>
      <c r="J39" s="21">
        <f>SUM(J37:J38)</f>
        <v>23.5</v>
      </c>
      <c r="K39" s="4" t="s">
        <v>24</v>
      </c>
      <c r="L39" s="21">
        <f>SUM(L37:L38)</f>
        <v>23.5</v>
      </c>
      <c r="M39" s="21">
        <f>SUM(M37:M38)</f>
        <v>23.5</v>
      </c>
      <c r="O39" s="36" t="s">
        <v>44</v>
      </c>
      <c r="P39" s="46">
        <f>P20</f>
        <v>792.5</v>
      </c>
    </row>
    <row r="40" spans="2:16" x14ac:dyDescent="0.3">
      <c r="B40" s="27"/>
      <c r="C40" s="27"/>
      <c r="D40" s="12"/>
      <c r="E40" s="27"/>
      <c r="F40" s="27"/>
      <c r="G40" s="12"/>
      <c r="H40" s="27"/>
      <c r="I40" s="27"/>
      <c r="J40" s="12"/>
      <c r="K40" s="27"/>
      <c r="L40" s="27"/>
      <c r="M40" s="12"/>
      <c r="O40" s="15" t="s">
        <v>45</v>
      </c>
      <c r="P40" s="20">
        <f>SUM(P20,P23,P26)</f>
        <v>2135</v>
      </c>
    </row>
    <row r="41" spans="2:16" ht="18" x14ac:dyDescent="0.4">
      <c r="B41" s="14" t="s">
        <v>46</v>
      </c>
      <c r="C41" s="24"/>
      <c r="D41" s="13"/>
      <c r="E41" s="13"/>
      <c r="F41" s="13"/>
      <c r="G41" s="13"/>
      <c r="H41" s="13"/>
      <c r="I41" s="13"/>
      <c r="J41" s="13"/>
      <c r="K41" s="13"/>
      <c r="L41" s="13"/>
      <c r="M41" s="13"/>
      <c r="O41" s="15" t="s">
        <v>47</v>
      </c>
      <c r="P41" s="20">
        <f>SUM(P21,P24,P27)</f>
        <v>960</v>
      </c>
    </row>
    <row r="42" spans="2:16" x14ac:dyDescent="0.3">
      <c r="B42" s="4" t="s">
        <v>1</v>
      </c>
      <c r="C42" s="4" t="s">
        <v>48</v>
      </c>
      <c r="D42" s="4" t="s">
        <v>49</v>
      </c>
      <c r="E42" s="4" t="s">
        <v>1</v>
      </c>
      <c r="F42" s="4" t="s">
        <v>50</v>
      </c>
      <c r="G42" s="4" t="s">
        <v>51</v>
      </c>
      <c r="H42" s="4" t="s">
        <v>1</v>
      </c>
      <c r="I42" s="4" t="s">
        <v>52</v>
      </c>
      <c r="J42" s="4" t="s">
        <v>53</v>
      </c>
      <c r="K42" s="4" t="s">
        <v>1</v>
      </c>
      <c r="L42" s="4" t="s">
        <v>54</v>
      </c>
      <c r="M42" s="4" t="s">
        <v>55</v>
      </c>
      <c r="O42" s="15" t="s">
        <v>56</v>
      </c>
      <c r="P42" s="20">
        <f>SUM(P40,P41)</f>
        <v>3095</v>
      </c>
    </row>
    <row r="43" spans="2:16" x14ac:dyDescent="0.3">
      <c r="B43" s="5" t="s">
        <v>10</v>
      </c>
      <c r="C43" s="7">
        <v>1.5</v>
      </c>
      <c r="D43" s="7">
        <v>1.5</v>
      </c>
      <c r="E43" s="5" t="s">
        <v>10</v>
      </c>
      <c r="F43" s="7">
        <v>0.75</v>
      </c>
      <c r="G43" s="7">
        <v>0.75</v>
      </c>
      <c r="H43" s="5" t="s">
        <v>10</v>
      </c>
      <c r="I43" s="7">
        <v>0.75</v>
      </c>
      <c r="J43" s="7">
        <v>0.75</v>
      </c>
      <c r="K43" s="5" t="s">
        <v>10</v>
      </c>
      <c r="L43" s="7">
        <v>1.5</v>
      </c>
      <c r="M43" s="7">
        <v>1.5</v>
      </c>
      <c r="O43" s="15" t="s">
        <v>57</v>
      </c>
      <c r="P43" s="20">
        <f>4800-P42</f>
        <v>1705</v>
      </c>
    </row>
    <row r="44" spans="2:16" x14ac:dyDescent="0.3">
      <c r="B44" s="5" t="s">
        <v>14</v>
      </c>
      <c r="C44" s="7">
        <v>1.5</v>
      </c>
      <c r="D44" s="7">
        <v>1.5</v>
      </c>
      <c r="E44" s="5" t="s">
        <v>14</v>
      </c>
      <c r="F44" s="7">
        <v>0.75</v>
      </c>
      <c r="G44" s="7">
        <v>0.75</v>
      </c>
      <c r="H44" s="5" t="s">
        <v>14</v>
      </c>
      <c r="I44" s="7">
        <v>0.75</v>
      </c>
      <c r="J44" s="7">
        <v>0.75</v>
      </c>
      <c r="K44" s="5" t="s">
        <v>14</v>
      </c>
      <c r="L44" s="7">
        <v>1.5</v>
      </c>
      <c r="M44" s="7">
        <v>1.5</v>
      </c>
      <c r="O44" s="15"/>
      <c r="P44" s="20"/>
    </row>
    <row r="45" spans="2:16" x14ac:dyDescent="0.3">
      <c r="B45" s="5" t="s">
        <v>11</v>
      </c>
      <c r="C45" s="7">
        <v>3</v>
      </c>
      <c r="D45" s="7">
        <v>3</v>
      </c>
      <c r="E45" s="5" t="s">
        <v>11</v>
      </c>
      <c r="F45" s="7">
        <v>0.75</v>
      </c>
      <c r="G45" s="7">
        <v>0.75</v>
      </c>
      <c r="H45" s="5" t="s">
        <v>11</v>
      </c>
      <c r="I45" s="7">
        <v>0.75</v>
      </c>
      <c r="J45" s="7">
        <v>0.75</v>
      </c>
      <c r="K45" s="5" t="s">
        <v>66</v>
      </c>
      <c r="L45" s="7">
        <v>1.5</v>
      </c>
      <c r="M45" s="7">
        <v>1.5</v>
      </c>
      <c r="O45" s="47"/>
      <c r="P45" s="48"/>
    </row>
    <row r="46" spans="2:16" x14ac:dyDescent="0.3">
      <c r="B46" s="5" t="s">
        <v>17</v>
      </c>
      <c r="C46" s="7">
        <v>1.5</v>
      </c>
      <c r="D46" s="7">
        <v>1.5</v>
      </c>
      <c r="E46" s="5"/>
      <c r="F46" s="7"/>
      <c r="G46" s="7"/>
      <c r="H46" s="5"/>
      <c r="I46" s="7"/>
      <c r="J46" s="7"/>
      <c r="K46" s="5"/>
      <c r="L46" s="7"/>
      <c r="M46" s="7"/>
      <c r="P46" s="45"/>
    </row>
    <row r="47" spans="2:16" x14ac:dyDescent="0.3">
      <c r="B47" s="5" t="s">
        <v>40</v>
      </c>
      <c r="C47" s="7">
        <v>6</v>
      </c>
      <c r="D47" s="7">
        <v>6</v>
      </c>
      <c r="E47" s="5" t="s">
        <v>13</v>
      </c>
      <c r="F47" s="7">
        <v>1.5</v>
      </c>
      <c r="G47" s="7">
        <v>1.5</v>
      </c>
      <c r="H47" s="5" t="s">
        <v>13</v>
      </c>
      <c r="I47" s="7">
        <v>1.5</v>
      </c>
      <c r="J47" s="7">
        <v>1.5</v>
      </c>
      <c r="K47" s="5" t="s">
        <v>71</v>
      </c>
      <c r="L47" s="7">
        <v>1.5</v>
      </c>
      <c r="M47" s="7">
        <v>1.5</v>
      </c>
      <c r="P47" s="45"/>
    </row>
    <row r="48" spans="2:16" x14ac:dyDescent="0.3">
      <c r="B48" s="5" t="s">
        <v>68</v>
      </c>
      <c r="C48" s="7">
        <v>3</v>
      </c>
      <c r="D48" s="7">
        <v>3</v>
      </c>
      <c r="E48" s="5" t="s">
        <v>68</v>
      </c>
      <c r="F48" s="7">
        <v>0.75</v>
      </c>
      <c r="G48" s="7">
        <v>0.75</v>
      </c>
      <c r="H48" s="5" t="s">
        <v>68</v>
      </c>
      <c r="I48" s="7">
        <v>0.75</v>
      </c>
      <c r="J48" s="7">
        <v>0.75</v>
      </c>
      <c r="K48" s="5" t="s">
        <v>68</v>
      </c>
      <c r="L48" s="7">
        <v>1.5</v>
      </c>
      <c r="M48" s="7">
        <v>1.5</v>
      </c>
      <c r="P48" s="45"/>
    </row>
    <row r="49" spans="2:16" x14ac:dyDescent="0.3">
      <c r="B49" s="5"/>
      <c r="C49" s="7"/>
      <c r="D49" s="7"/>
      <c r="E49" s="5"/>
      <c r="F49" s="7"/>
      <c r="G49" s="7"/>
      <c r="H49" s="5"/>
      <c r="I49" s="7"/>
      <c r="J49" s="7"/>
      <c r="K49" s="5"/>
      <c r="L49" s="7"/>
      <c r="M49" s="7"/>
      <c r="P49" s="45"/>
    </row>
    <row r="50" spans="2:16" s="11" customFormat="1" ht="14.5" x14ac:dyDescent="0.35">
      <c r="B50" s="39" t="s">
        <v>15</v>
      </c>
      <c r="C50" s="40">
        <v>4</v>
      </c>
      <c r="D50" s="40">
        <v>4</v>
      </c>
      <c r="E50" s="39" t="s">
        <v>15</v>
      </c>
      <c r="F50" s="40">
        <v>4</v>
      </c>
      <c r="G50" s="40">
        <v>4</v>
      </c>
      <c r="H50" s="5"/>
      <c r="I50" s="7"/>
      <c r="J50" s="7"/>
      <c r="K50" s="5"/>
      <c r="L50" s="7"/>
      <c r="M50" s="7"/>
      <c r="N50" s="10"/>
      <c r="O50" s="1"/>
      <c r="P50" s="45"/>
    </row>
    <row r="51" spans="2:16" s="11" customFormat="1" ht="14.5" x14ac:dyDescent="0.35">
      <c r="B51" s="39" t="s">
        <v>65</v>
      </c>
      <c r="C51" s="40"/>
      <c r="D51" s="40"/>
      <c r="E51" s="39"/>
      <c r="F51" s="40"/>
      <c r="G51" s="40"/>
      <c r="H51" s="5"/>
      <c r="I51" s="7"/>
      <c r="J51" s="7"/>
      <c r="K51" s="5"/>
      <c r="L51" s="7"/>
      <c r="M51" s="7"/>
      <c r="N51" s="10"/>
      <c r="O51" s="1"/>
      <c r="P51" s="45"/>
    </row>
    <row r="52" spans="2:16" s="11" customFormat="1" ht="14.5" x14ac:dyDescent="0.35">
      <c r="B52" s="5" t="s">
        <v>72</v>
      </c>
      <c r="C52" s="5">
        <v>5.25</v>
      </c>
      <c r="D52" s="5">
        <v>5.25</v>
      </c>
      <c r="E52" s="5"/>
      <c r="F52" s="7"/>
      <c r="G52" s="7"/>
      <c r="H52" s="5"/>
      <c r="I52" s="7"/>
      <c r="J52" s="7"/>
      <c r="K52" s="5" t="s">
        <v>67</v>
      </c>
      <c r="L52" s="7">
        <v>12</v>
      </c>
      <c r="M52" s="7">
        <v>6</v>
      </c>
      <c r="N52" s="10"/>
      <c r="O52" s="1"/>
      <c r="P52" s="45"/>
    </row>
    <row r="53" spans="2:16" ht="14.5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O53" s="11"/>
    </row>
    <row r="54" spans="2:16" x14ac:dyDescent="0.3">
      <c r="B54" s="4" t="s">
        <v>19</v>
      </c>
      <c r="C54" s="5">
        <f>SUM(C43:C52)</f>
        <v>25.75</v>
      </c>
      <c r="D54" s="5">
        <f>SUM(D43:D52)</f>
        <v>25.75</v>
      </c>
      <c r="E54" s="4" t="s">
        <v>19</v>
      </c>
      <c r="F54" s="5">
        <f>SUM(F43:F52)</f>
        <v>8.5</v>
      </c>
      <c r="G54" s="5">
        <f>SUM(G43:G52)</f>
        <v>8.5</v>
      </c>
      <c r="H54" s="4" t="s">
        <v>19</v>
      </c>
      <c r="I54" s="5">
        <f>SUM(I43:I52)</f>
        <v>4.5</v>
      </c>
      <c r="J54" s="5">
        <f>SUM(J43:J52)</f>
        <v>4.5</v>
      </c>
      <c r="K54" s="4" t="s">
        <v>19</v>
      </c>
      <c r="L54" s="5">
        <f>SUM(L43:L52)</f>
        <v>19.5</v>
      </c>
      <c r="M54" s="5">
        <f>SUM(M43:M52)</f>
        <v>13.5</v>
      </c>
    </row>
    <row r="55" spans="2:16" x14ac:dyDescent="0.3">
      <c r="B55" s="4" t="s">
        <v>21</v>
      </c>
      <c r="C55" s="7"/>
      <c r="D55" s="7"/>
      <c r="E55" s="4" t="s">
        <v>21</v>
      </c>
      <c r="F55" s="7">
        <v>24</v>
      </c>
      <c r="G55" s="7">
        <v>24</v>
      </c>
      <c r="H55" s="4" t="s">
        <v>21</v>
      </c>
      <c r="I55" s="7">
        <v>24</v>
      </c>
      <c r="J55" s="7">
        <v>24</v>
      </c>
      <c r="K55" s="4" t="s">
        <v>21</v>
      </c>
      <c r="L55" s="7"/>
      <c r="M55" s="7"/>
    </row>
    <row r="56" spans="2:16" x14ac:dyDescent="0.3">
      <c r="B56" s="4" t="s">
        <v>23</v>
      </c>
      <c r="C56" s="21">
        <f>SUM(C54:C55)</f>
        <v>25.75</v>
      </c>
      <c r="D56" s="21">
        <f>SUM(D54:D55)</f>
        <v>25.75</v>
      </c>
      <c r="E56" s="4" t="s">
        <v>24</v>
      </c>
      <c r="F56" s="21">
        <f>SUM(F54:F55)</f>
        <v>32.5</v>
      </c>
      <c r="G56" s="21">
        <f>SUM(G54:G55)</f>
        <v>32.5</v>
      </c>
      <c r="H56" s="4" t="s">
        <v>24</v>
      </c>
      <c r="I56" s="21">
        <f>SUM(I54:I55)</f>
        <v>28.5</v>
      </c>
      <c r="J56" s="21">
        <f>SUM(J54:J55)</f>
        <v>28.5</v>
      </c>
      <c r="K56" s="4" t="s">
        <v>24</v>
      </c>
      <c r="L56" s="21">
        <f>SUM(L54:L55)</f>
        <v>19.5</v>
      </c>
      <c r="M56" s="21">
        <f>SUM(M54:M55)</f>
        <v>13.5</v>
      </c>
      <c r="O56" s="6"/>
    </row>
    <row r="57" spans="2:16" x14ac:dyDescent="0.3">
      <c r="D57" s="13"/>
      <c r="E57" s="13"/>
      <c r="F57" s="13"/>
      <c r="G57" s="13"/>
      <c r="H57" s="13"/>
      <c r="I57" s="13"/>
      <c r="J57" s="13"/>
      <c r="K57" s="13"/>
      <c r="L57" s="13"/>
      <c r="M57" s="13"/>
      <c r="O57" s="8"/>
    </row>
    <row r="66" spans="2:16" s="11" customFormat="1" ht="14.5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0"/>
      <c r="O66" s="1"/>
      <c r="P66" s="1"/>
    </row>
    <row r="67" spans="2:16" s="11" customFormat="1" ht="14.5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0"/>
      <c r="O67" s="1"/>
      <c r="P67" s="1"/>
    </row>
    <row r="69" spans="2:16" ht="14.5" x14ac:dyDescent="0.35">
      <c r="O69" s="11"/>
      <c r="P69" s="11"/>
    </row>
    <row r="70" spans="2:16" ht="14.5" x14ac:dyDescent="0.35">
      <c r="O70" s="11"/>
      <c r="P70" s="11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62913D86BA0543A42BEA63E66F30CA" ma:contentTypeVersion="14" ma:contentTypeDescription="Een nieuw document maken." ma:contentTypeScope="" ma:versionID="089e4205b5e278c3d1b771c35d3b7576">
  <xsd:schema xmlns:xsd="http://www.w3.org/2001/XMLSchema" xmlns:xs="http://www.w3.org/2001/XMLSchema" xmlns:p="http://schemas.microsoft.com/office/2006/metadata/properties" xmlns:ns2="d011308c-5597-4014-954a-58c87ae94fd6" xmlns:ns3="4e9ee9f1-8732-4d46-b70a-5bdeeaa13901" targetNamespace="http://schemas.microsoft.com/office/2006/metadata/properties" ma:root="true" ma:fieldsID="06e52323445fa3b2ed4223cc5d896d88" ns2:_="" ns3:_="">
    <xsd:import namespace="d011308c-5597-4014-954a-58c87ae94fd6"/>
    <xsd:import namespace="4e9ee9f1-8732-4d46-b70a-5bdeeaa139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1308c-5597-4014-954a-58c87ae94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0cb06dcc-c70e-433a-8543-1a27c73166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ee9f1-8732-4d46-b70a-5bdeeaa139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05a56f2-be27-4065-8dea-bb8e3260b27f}" ma:internalName="TaxCatchAll" ma:showField="CatchAllData" ma:web="4e9ee9f1-8732-4d46-b70a-5bdeeaa13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9ee9f1-8732-4d46-b70a-5bdeeaa13901">
      <UserInfo>
        <DisplayName>CIOS Onderwijsontwikkeling - Leden</DisplayName>
        <AccountId>8</AccountId>
        <AccountType/>
      </UserInfo>
      <UserInfo>
        <DisplayName>Ronald den Heijer</DisplayName>
        <AccountId>71</AccountId>
        <AccountType/>
      </UserInfo>
      <UserInfo>
        <DisplayName>CIOS OOG - Leden</DisplayName>
        <AccountId>62</AccountId>
        <AccountType/>
      </UserInfo>
      <UserInfo>
        <DisplayName>Anneke Bergsma</DisplayName>
        <AccountId>37</AccountId>
        <AccountType/>
      </UserInfo>
    </SharedWithUsers>
    <lcf76f155ced4ddcb4097134ff3c332f xmlns="d011308c-5597-4014-954a-58c87ae94fd6">
      <Terms xmlns="http://schemas.microsoft.com/office/infopath/2007/PartnerControls"/>
    </lcf76f155ced4ddcb4097134ff3c332f>
    <TaxCatchAll xmlns="4e9ee9f1-8732-4d46-b70a-5bdeeaa13901" xsi:nil="true"/>
  </documentManagement>
</p:properties>
</file>

<file path=customXml/itemProps1.xml><?xml version="1.0" encoding="utf-8"?>
<ds:datastoreItem xmlns:ds="http://schemas.openxmlformats.org/officeDocument/2006/customXml" ds:itemID="{C243E88F-7DE7-4286-B729-EA4EE8B239FD}"/>
</file>

<file path=customXml/itemProps2.xml><?xml version="1.0" encoding="utf-8"?>
<ds:datastoreItem xmlns:ds="http://schemas.openxmlformats.org/officeDocument/2006/customXml" ds:itemID="{D39F8098-1224-4ACD-B322-A558F8224B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9B6A34-0D4E-40A5-A573-3C9C1EB69401}">
  <ds:schemaRefs>
    <ds:schemaRef ds:uri="http://schemas.microsoft.com/sharepoint/v3"/>
    <ds:schemaRef ds:uri="24102979-30d5-47d1-89ca-a453c05b69ff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aab98a4-f51f-4250-84f3-10f4568c5758"/>
    <ds:schemaRef ds:uri="b159b9c5-3244-4b58-bcba-9a25ae942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Niveau 4</vt:lpstr>
      <vt:lpstr>'Niveau 4'!Afdrukbereik</vt:lpstr>
    </vt:vector>
  </TitlesOfParts>
  <Manager/>
  <Company>Friesland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ScRo0</dc:creator>
  <cp:keywords/>
  <dc:description/>
  <cp:lastModifiedBy>Stephan Wittendorp</cp:lastModifiedBy>
  <cp:revision/>
  <dcterms:created xsi:type="dcterms:W3CDTF">2011-02-01T12:49:04Z</dcterms:created>
  <dcterms:modified xsi:type="dcterms:W3CDTF">2024-06-20T13:29:39Z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0x0101008162913D86BA0543A42BEA63E66F30CA</vt:lpwstr>
  </property>
  <property fmtid="{D5CDD505-2E9C-101B-9397-08002B2CF9AE}" pid="3" name="MediaServiceImageTags">
    <vt:lpwstr/>
  </property>
</Properties>
</file>